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s\Singer Vielle Dropbox\Neil Singer\Singer Vielle\Client Details\FRP\Whittlesey, Peterborough\Tenancy Schedule\"/>
    </mc:Choice>
  </mc:AlternateContent>
  <xr:revisionPtr revIDLastSave="0" documentId="13_ncr:1_{683CAA90-5C66-4D82-A87C-C4BE42658E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K17" i="1"/>
  <c r="D25" i="1"/>
  <c r="L22" i="1"/>
  <c r="L20" i="1"/>
  <c r="L18" i="1"/>
  <c r="L17" i="1"/>
  <c r="L16" i="1"/>
  <c r="L15" i="1"/>
  <c r="L13" i="1"/>
  <c r="L12" i="1"/>
  <c r="L11" i="1"/>
  <c r="L10" i="1"/>
  <c r="L9" i="1"/>
  <c r="L8" i="1"/>
  <c r="L7" i="1"/>
  <c r="L6" i="1"/>
  <c r="J25" i="1"/>
  <c r="K9" i="1"/>
  <c r="K16" i="1"/>
  <c r="K18" i="1"/>
  <c r="K20" i="1"/>
  <c r="K19" i="1"/>
  <c r="K22" i="1"/>
  <c r="K15" i="1"/>
  <c r="K13" i="1"/>
  <c r="K14" i="1"/>
  <c r="K12" i="1"/>
  <c r="K11" i="1"/>
  <c r="K10" i="1"/>
  <c r="K7" i="1"/>
  <c r="K8" i="1"/>
  <c r="K6" i="1"/>
  <c r="O8" i="1"/>
  <c r="O9" i="1"/>
  <c r="O7" i="1"/>
  <c r="O6" i="1"/>
  <c r="L25" i="1" l="1"/>
  <c r="P6" i="1"/>
  <c r="P7" i="1"/>
  <c r="P8" i="1"/>
  <c r="P9" i="1"/>
  <c r="P25" i="1" l="1"/>
</calcChain>
</file>

<file path=xl/sharedStrings.xml><?xml version="1.0" encoding="utf-8"?>
<sst xmlns="http://schemas.openxmlformats.org/spreadsheetml/2006/main" count="121" uniqueCount="75">
  <si>
    <t>Tenant</t>
  </si>
  <si>
    <t>Lease Expiry</t>
  </si>
  <si>
    <t>Lease Start</t>
  </si>
  <si>
    <t>Rent Per Annum</t>
  </si>
  <si>
    <t>Comments</t>
  </si>
  <si>
    <t>Total</t>
  </si>
  <si>
    <t>Break Option</t>
  </si>
  <si>
    <t>WAULT to expiry</t>
  </si>
  <si>
    <t>Unit</t>
  </si>
  <si>
    <t>Rent Per Sq Ft</t>
  </si>
  <si>
    <t>ERV Per Sq Ft</t>
  </si>
  <si>
    <t>ERV Per Annum</t>
  </si>
  <si>
    <t>Kingsland Farm. 220 March Road, Coates, Peterborough</t>
  </si>
  <si>
    <t>Description</t>
  </si>
  <si>
    <t>Warehouse</t>
  </si>
  <si>
    <t>Warehouse A</t>
  </si>
  <si>
    <t>D McDowell</t>
  </si>
  <si>
    <t>01.01/2024</t>
  </si>
  <si>
    <t>5163</t>
  </si>
  <si>
    <t>Stair Formwork Ltd</t>
  </si>
  <si>
    <t>VR Parts Ltd</t>
  </si>
  <si>
    <t>AST</t>
  </si>
  <si>
    <t>Rolling Contract</t>
  </si>
  <si>
    <t xml:space="preserve">Warehouse </t>
  </si>
  <si>
    <t>Unit A</t>
  </si>
  <si>
    <t>Unite A - Mezzanine</t>
  </si>
  <si>
    <t>Unit B</t>
  </si>
  <si>
    <t>Unit C1</t>
  </si>
  <si>
    <t>Unit C2</t>
  </si>
  <si>
    <t>Unit C3</t>
  </si>
  <si>
    <t>Unit D</t>
  </si>
  <si>
    <t>Unit F</t>
  </si>
  <si>
    <t>Units E &amp; G</t>
  </si>
  <si>
    <t>Unit H</t>
  </si>
  <si>
    <t>Unit I</t>
  </si>
  <si>
    <t>Farm House</t>
  </si>
  <si>
    <t>Residential</t>
  </si>
  <si>
    <t>Office</t>
  </si>
  <si>
    <t>Office Black 2 (Barn Office)</t>
  </si>
  <si>
    <t>Stable Block</t>
  </si>
  <si>
    <t>Land - Rear Unit A &amp; B</t>
  </si>
  <si>
    <t>Land</t>
  </si>
  <si>
    <t>Office Block 1 - First floor - Flat</t>
  </si>
  <si>
    <t>Office Block 1 - First floor - Boardroom</t>
  </si>
  <si>
    <t>Office Block 1 - Ground Floor</t>
  </si>
  <si>
    <t>EPC</t>
  </si>
  <si>
    <t>C</t>
  </si>
  <si>
    <t>D</t>
  </si>
  <si>
    <t>EPC Recommendation Reports</t>
  </si>
  <si>
    <t>Yes</t>
  </si>
  <si>
    <t>D McDowell T/A City Recycling</t>
  </si>
  <si>
    <t>Peter Grice</t>
  </si>
  <si>
    <t>Mr Hyde Limited</t>
  </si>
  <si>
    <t>31 July 2022</t>
  </si>
  <si>
    <t>Ziabas Limited</t>
  </si>
  <si>
    <t>Excludes security of tenure</t>
  </si>
  <si>
    <t xml:space="preserve">Excludes security pof tenure
</t>
  </si>
  <si>
    <t>1/10/2024</t>
  </si>
  <si>
    <t>12/3/2024</t>
  </si>
  <si>
    <t>30/6/2029</t>
  </si>
  <si>
    <t>City Furnishings Clearance Ltd</t>
  </si>
  <si>
    <t>GFS Fresh Ltd</t>
  </si>
  <si>
    <t>Kelly Swingler &amp; Michael Fearnhead</t>
  </si>
  <si>
    <t>We are advised that no lease was signed but rent is being paid.  We are advised that the tenant has given notice to leave on 23rd June 2025</t>
  </si>
  <si>
    <t>Mr Rudakovs Aleksejs</t>
  </si>
  <si>
    <t>2243</t>
  </si>
  <si>
    <t>Area (Sq Ft) (GIA)</t>
  </si>
  <si>
    <t>Storage</t>
  </si>
  <si>
    <t>Lease has not been signed but tenant has been invoiced at £20,000 per annum.</t>
  </si>
  <si>
    <t>Excludes security of tenure.  Breaks ongoing from 3rd anniversary. Rent is based upon £45,000 for Unit C and £5,000 for the offices.</t>
  </si>
  <si>
    <t>to be clarified</t>
  </si>
  <si>
    <t xml:space="preserve">Occupied by Peter Grice
</t>
  </si>
  <si>
    <r>
      <t xml:space="preserve">Excludes security of tenure.  Breaks ongoing from 3rd anniversary.  </t>
    </r>
    <r>
      <rPr>
        <b/>
        <sz val="11"/>
        <color theme="1"/>
        <rFont val="Calibri"/>
        <family val="2"/>
        <scheme val="minor"/>
      </rPr>
      <t>Terms agreed with N W Commercials Limited to occupy on a new five year lease at £25,000 (£4.84 per sq ft)</t>
    </r>
  </si>
  <si>
    <r>
      <t xml:space="preserve">Excludes security of tenure.  Breaks ongoing from 3rd anniversary. </t>
    </r>
    <r>
      <rPr>
        <b/>
        <sz val="11"/>
        <color theme="1"/>
        <rFont val="Calibri"/>
        <family val="2"/>
        <scheme val="minor"/>
      </rPr>
      <t xml:space="preserve"> New lease agreed with tenant at £19,056 pa </t>
    </r>
  </si>
  <si>
    <t>Dated: 26th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</si>
</sst>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"/>
    <numFmt numFmtId="166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AD5EF"/>
        <bgColor indexed="64"/>
      </patternFill>
    </fill>
    <fill>
      <patternFill patternType="solid">
        <fgColor rgb="FFCFE6F7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7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left" vertical="center" wrapText="1"/>
    </xf>
    <xf numFmtId="14" fontId="0" fillId="3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left" vertical="center" wrapText="1"/>
    </xf>
    <xf numFmtId="49" fontId="0" fillId="3" borderId="8" xfId="0" applyNumberFormat="1" applyFill="1" applyBorder="1" applyAlignment="1">
      <alignment horizontal="left" vertical="center" wrapText="1"/>
    </xf>
    <xf numFmtId="14" fontId="0" fillId="3" borderId="8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165" fontId="0" fillId="2" borderId="14" xfId="1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6" fontId="0" fillId="3" borderId="12" xfId="1" applyNumberFormat="1" applyFont="1" applyFill="1" applyBorder="1" applyAlignment="1">
      <alignment horizontal="center" vertical="center"/>
    </xf>
    <xf numFmtId="166" fontId="0" fillId="2" borderId="14" xfId="1" applyNumberFormat="1" applyFont="1" applyFill="1" applyBorder="1" applyAlignment="1">
      <alignment horizontal="center" vertical="center"/>
    </xf>
    <xf numFmtId="166" fontId="0" fillId="3" borderId="14" xfId="1" applyNumberFormat="1" applyFont="1" applyFill="1" applyBorder="1" applyAlignment="1">
      <alignment horizontal="center" vertical="center"/>
    </xf>
    <xf numFmtId="166" fontId="0" fillId="2" borderId="12" xfId="1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/>
    </xf>
    <xf numFmtId="49" fontId="2" fillId="2" borderId="8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/>
    <xf numFmtId="165" fontId="2" fillId="2" borderId="8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left"/>
    </xf>
    <xf numFmtId="3" fontId="0" fillId="2" borderId="10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3" borderId="4" xfId="5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165" fontId="0" fillId="3" borderId="12" xfId="1" applyNumberFormat="1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/>
    </xf>
    <xf numFmtId="165" fontId="0" fillId="3" borderId="14" xfId="1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3" borderId="14" xfId="0" applyNumberFormat="1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3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6">
    <cellStyle name="Comma 2" xfId="2" xr:uid="{00000000-0005-0000-0000-000000000000}"/>
    <cellStyle name="Comma 2 2" xfId="4" xr:uid="{00000000-0005-0000-0000-000001000000}"/>
    <cellStyle name="Currency" xfId="1" builtinId="4"/>
    <cellStyle name="Currency 2" xfId="3" xr:uid="{00000000-0005-0000-0000-000003000000}"/>
    <cellStyle name="Normal" xfId="0" builtinId="0"/>
    <cellStyle name="Normal 2" xfId="5" xr:uid="{31D8481A-40FF-47AF-B154-1EF45DFC69CF}"/>
  </cellStyles>
  <dxfs count="0"/>
  <tableStyles count="0" defaultTableStyle="TableStyleMedium2" defaultPivotStyle="PivotStyleLight16"/>
  <colors>
    <mruColors>
      <color rgb="FFCFE6F7"/>
      <color rgb="FF9AD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A8" zoomScale="90" zoomScaleNormal="90" workbookViewId="0">
      <selection activeCell="B30" sqref="B30"/>
    </sheetView>
  </sheetViews>
  <sheetFormatPr defaultRowHeight="15" x14ac:dyDescent="0.25"/>
  <cols>
    <col min="1" max="1" width="23.140625" bestFit="1" customWidth="1"/>
    <col min="2" max="2" width="23.140625" customWidth="1"/>
    <col min="3" max="3" width="30.28515625" customWidth="1"/>
    <col min="4" max="6" width="16.140625" customWidth="1"/>
    <col min="7" max="7" width="15.42578125" customWidth="1"/>
    <col min="8" max="8" width="15.28515625" customWidth="1"/>
    <col min="9" max="9" width="12.7109375" bestFit="1" customWidth="1"/>
    <col min="10" max="10" width="15.7109375" style="1" bestFit="1" customWidth="1"/>
    <col min="11" max="13" width="13.28515625" style="1" customWidth="1"/>
    <col min="14" max="14" width="65.7109375" style="7" customWidth="1"/>
    <col min="15" max="15" width="16.85546875" hidden="1" customWidth="1"/>
    <col min="16" max="16" width="8.85546875" hidden="1" customWidth="1"/>
  </cols>
  <sheetData>
    <row r="2" spans="1:16" x14ac:dyDescent="0.25">
      <c r="A2" s="83" t="s">
        <v>12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6" ht="18.399999999999999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  <c r="O3" t="s">
        <v>7</v>
      </c>
    </row>
    <row r="4" spans="1:16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</row>
    <row r="5" spans="1:16" s="2" customFormat="1" ht="45" x14ac:dyDescent="0.25">
      <c r="A5" s="8" t="s">
        <v>8</v>
      </c>
      <c r="B5" s="8" t="s">
        <v>13</v>
      </c>
      <c r="C5" s="16" t="s">
        <v>0</v>
      </c>
      <c r="D5" s="9" t="s">
        <v>66</v>
      </c>
      <c r="E5" s="9" t="s">
        <v>45</v>
      </c>
      <c r="F5" s="9" t="s">
        <v>48</v>
      </c>
      <c r="G5" s="17" t="s">
        <v>2</v>
      </c>
      <c r="H5" s="13" t="s">
        <v>1</v>
      </c>
      <c r="I5" s="17" t="s">
        <v>6</v>
      </c>
      <c r="J5" s="16" t="s">
        <v>3</v>
      </c>
      <c r="K5" s="44" t="s">
        <v>9</v>
      </c>
      <c r="L5" s="44" t="s">
        <v>11</v>
      </c>
      <c r="M5" s="44" t="s">
        <v>10</v>
      </c>
      <c r="N5" s="14" t="s">
        <v>4</v>
      </c>
      <c r="O5" s="5">
        <v>45454</v>
      </c>
    </row>
    <row r="6" spans="1:16" s="2" customFormat="1" ht="30" x14ac:dyDescent="0.25">
      <c r="A6" s="18" t="s">
        <v>24</v>
      </c>
      <c r="B6" s="18" t="s">
        <v>15</v>
      </c>
      <c r="C6" s="19" t="s">
        <v>50</v>
      </c>
      <c r="D6" s="47">
        <v>15568</v>
      </c>
      <c r="E6" s="47" t="s">
        <v>46</v>
      </c>
      <c r="F6" s="47" t="s">
        <v>49</v>
      </c>
      <c r="G6" s="25">
        <v>45383</v>
      </c>
      <c r="H6" s="29">
        <v>47208</v>
      </c>
      <c r="I6" s="10"/>
      <c r="J6" s="33">
        <v>60000</v>
      </c>
      <c r="K6" s="51">
        <f t="shared" ref="K6:K20" si="0">J6/D6</f>
        <v>3.8540596094552928</v>
      </c>
      <c r="L6" s="69">
        <f t="shared" ref="L6:L18" si="1">M6*D6</f>
        <v>62272</v>
      </c>
      <c r="M6" s="51">
        <v>4</v>
      </c>
      <c r="N6" s="67" t="s">
        <v>56</v>
      </c>
      <c r="O6" s="4">
        <f>(H6-$O$5)/365</f>
        <v>4.8054794520547945</v>
      </c>
      <c r="P6" s="2">
        <f>(J6/$J$25)*O6</f>
        <v>0.81534484577942834</v>
      </c>
    </row>
    <row r="7" spans="1:16" s="2" customFormat="1" ht="30" x14ac:dyDescent="0.25">
      <c r="A7" s="20" t="s">
        <v>25</v>
      </c>
      <c r="B7" s="20" t="s">
        <v>23</v>
      </c>
      <c r="C7" s="21" t="s">
        <v>51</v>
      </c>
      <c r="D7" s="48">
        <v>15566</v>
      </c>
      <c r="E7" s="46" t="s">
        <v>46</v>
      </c>
      <c r="F7" s="46" t="s">
        <v>49</v>
      </c>
      <c r="G7" s="26"/>
      <c r="H7" s="30"/>
      <c r="I7" s="11"/>
      <c r="J7" s="34"/>
      <c r="K7" s="54">
        <f t="shared" si="0"/>
        <v>0</v>
      </c>
      <c r="L7" s="70">
        <f t="shared" si="1"/>
        <v>62264</v>
      </c>
      <c r="M7" s="54">
        <v>4</v>
      </c>
      <c r="N7" s="74" t="s">
        <v>71</v>
      </c>
      <c r="O7" s="4">
        <f>(H7-$O$5)/365</f>
        <v>-124.53150684931506</v>
      </c>
      <c r="P7" s="2">
        <f>(J7/$J$25)*O7</f>
        <v>0</v>
      </c>
    </row>
    <row r="8" spans="1:16" s="2" customFormat="1" ht="30" customHeight="1" x14ac:dyDescent="0.25">
      <c r="A8" s="22" t="s">
        <v>26</v>
      </c>
      <c r="B8" s="22" t="s">
        <v>14</v>
      </c>
      <c r="C8" s="19" t="s">
        <v>50</v>
      </c>
      <c r="D8" s="49">
        <v>18972</v>
      </c>
      <c r="E8" s="49" t="s">
        <v>47</v>
      </c>
      <c r="F8" s="49"/>
      <c r="G8" s="27" t="s">
        <v>17</v>
      </c>
      <c r="H8" s="31">
        <v>47118</v>
      </c>
      <c r="I8" s="27"/>
      <c r="J8" s="35">
        <v>50000</v>
      </c>
      <c r="K8" s="51">
        <f t="shared" si="0"/>
        <v>2.6354627872654439</v>
      </c>
      <c r="L8" s="69">
        <f t="shared" si="1"/>
        <v>75888</v>
      </c>
      <c r="M8" s="51">
        <v>4</v>
      </c>
      <c r="N8" s="43" t="s">
        <v>55</v>
      </c>
      <c r="O8" s="4">
        <f>(H8-$O$5)/365</f>
        <v>4.558904109589041</v>
      </c>
      <c r="P8" s="2">
        <f>(J8/$J$25)*O8</f>
        <v>0.64459037598677726</v>
      </c>
    </row>
    <row r="9" spans="1:16" s="2" customFormat="1" ht="31.9" customHeight="1" x14ac:dyDescent="0.25">
      <c r="A9" s="23" t="s">
        <v>27</v>
      </c>
      <c r="B9" s="23" t="s">
        <v>14</v>
      </c>
      <c r="C9" s="21" t="s">
        <v>52</v>
      </c>
      <c r="D9" s="46" t="s">
        <v>18</v>
      </c>
      <c r="E9" s="46" t="s">
        <v>46</v>
      </c>
      <c r="F9" s="46" t="s">
        <v>49</v>
      </c>
      <c r="G9" s="28">
        <v>44409</v>
      </c>
      <c r="H9" s="32">
        <v>46234</v>
      </c>
      <c r="I9" s="12" t="s">
        <v>53</v>
      </c>
      <c r="J9" s="36">
        <v>20000</v>
      </c>
      <c r="K9" s="54">
        <f t="shared" si="0"/>
        <v>3.8737168312996322</v>
      </c>
      <c r="L9" s="70">
        <f t="shared" si="1"/>
        <v>20652</v>
      </c>
      <c r="M9" s="54">
        <v>4</v>
      </c>
      <c r="N9" s="15" t="s">
        <v>55</v>
      </c>
      <c r="O9" s="4">
        <f>(H9-$O$5)/365</f>
        <v>2.1369863013698631</v>
      </c>
      <c r="P9" s="2">
        <f>(J9/$J$25)*O9</f>
        <v>0.12086069549752072</v>
      </c>
    </row>
    <row r="10" spans="1:16" s="2" customFormat="1" ht="29.45" customHeight="1" x14ac:dyDescent="0.25">
      <c r="A10" s="37" t="s">
        <v>28</v>
      </c>
      <c r="B10" s="37" t="s">
        <v>23</v>
      </c>
      <c r="C10" s="38" t="s">
        <v>54</v>
      </c>
      <c r="D10" s="50">
        <v>5163</v>
      </c>
      <c r="E10" s="50" t="s">
        <v>46</v>
      </c>
      <c r="F10" s="50" t="s">
        <v>49</v>
      </c>
      <c r="G10" s="39">
        <v>44417</v>
      </c>
      <c r="H10" s="40">
        <v>46242</v>
      </c>
      <c r="I10" s="41"/>
      <c r="J10" s="42">
        <v>20000</v>
      </c>
      <c r="K10" s="53">
        <f t="shared" si="0"/>
        <v>3.8737168312996322</v>
      </c>
      <c r="L10" s="69">
        <f t="shared" si="1"/>
        <v>20652</v>
      </c>
      <c r="M10" s="51">
        <v>4</v>
      </c>
      <c r="N10" s="43" t="s">
        <v>55</v>
      </c>
      <c r="O10" s="4"/>
    </row>
    <row r="11" spans="1:16" s="2" customFormat="1" ht="45" x14ac:dyDescent="0.25">
      <c r="A11" s="23" t="s">
        <v>29</v>
      </c>
      <c r="B11" s="23" t="s">
        <v>14</v>
      </c>
      <c r="C11" s="24" t="s">
        <v>19</v>
      </c>
      <c r="D11" s="64">
        <v>5163</v>
      </c>
      <c r="E11" s="64" t="s">
        <v>46</v>
      </c>
      <c r="F11" s="64" t="s">
        <v>49</v>
      </c>
      <c r="G11" s="28">
        <v>44470</v>
      </c>
      <c r="H11" s="32">
        <v>46294</v>
      </c>
      <c r="I11" s="68" t="s">
        <v>57</v>
      </c>
      <c r="J11" s="36">
        <v>20000</v>
      </c>
      <c r="K11" s="52">
        <f t="shared" si="0"/>
        <v>3.8737168312996322</v>
      </c>
      <c r="L11" s="70">
        <f t="shared" si="1"/>
        <v>20652</v>
      </c>
      <c r="M11" s="54">
        <v>4</v>
      </c>
      <c r="N11" s="15" t="s">
        <v>72</v>
      </c>
      <c r="O11" s="4"/>
    </row>
    <row r="12" spans="1:16" s="2" customFormat="1" ht="30" x14ac:dyDescent="0.25">
      <c r="A12" s="37" t="s">
        <v>30</v>
      </c>
      <c r="B12" s="37" t="s">
        <v>14</v>
      </c>
      <c r="C12" s="37" t="s">
        <v>19</v>
      </c>
      <c r="D12" s="65">
        <v>10125</v>
      </c>
      <c r="E12" s="65" t="s">
        <v>47</v>
      </c>
      <c r="F12" s="65" t="s">
        <v>49</v>
      </c>
      <c r="G12" s="27">
        <v>44267</v>
      </c>
      <c r="H12" s="40">
        <v>46092</v>
      </c>
      <c r="I12" s="41" t="s">
        <v>58</v>
      </c>
      <c r="J12" s="42">
        <v>45000</v>
      </c>
      <c r="K12" s="53">
        <f t="shared" si="0"/>
        <v>4.4444444444444446</v>
      </c>
      <c r="L12" s="69">
        <f t="shared" si="1"/>
        <v>40500</v>
      </c>
      <c r="M12" s="51">
        <v>4</v>
      </c>
      <c r="N12" s="43" t="s">
        <v>69</v>
      </c>
      <c r="O12" s="4"/>
    </row>
    <row r="13" spans="1:16" s="2" customFormat="1" ht="31.15" customHeight="1" x14ac:dyDescent="0.25">
      <c r="A13" s="23" t="s">
        <v>31</v>
      </c>
      <c r="B13" s="23" t="s">
        <v>14</v>
      </c>
      <c r="C13" s="24" t="s">
        <v>20</v>
      </c>
      <c r="D13" s="63" t="s">
        <v>65</v>
      </c>
      <c r="E13" s="66" t="s">
        <v>70</v>
      </c>
      <c r="F13" s="66"/>
      <c r="G13" s="28">
        <v>45474</v>
      </c>
      <c r="H13" s="32">
        <v>47299</v>
      </c>
      <c r="I13" s="12" t="s">
        <v>59</v>
      </c>
      <c r="J13" s="36">
        <v>24579</v>
      </c>
      <c r="K13" s="52">
        <f t="shared" si="0"/>
        <v>10.958091841283995</v>
      </c>
      <c r="L13" s="70">
        <f t="shared" si="1"/>
        <v>8972</v>
      </c>
      <c r="M13" s="54">
        <v>4</v>
      </c>
      <c r="N13" s="15" t="s">
        <v>55</v>
      </c>
      <c r="O13" s="4"/>
    </row>
    <row r="14" spans="1:16" s="2" customFormat="1" ht="30" x14ac:dyDescent="0.25">
      <c r="A14" s="37" t="s">
        <v>32</v>
      </c>
      <c r="B14" s="37" t="s">
        <v>14</v>
      </c>
      <c r="C14" s="38" t="s">
        <v>20</v>
      </c>
      <c r="D14" s="50">
        <v>7145</v>
      </c>
      <c r="E14" s="50" t="s">
        <v>46</v>
      </c>
      <c r="F14" s="50" t="s">
        <v>49</v>
      </c>
      <c r="G14" s="39">
        <v>43891</v>
      </c>
      <c r="H14" s="40">
        <v>45716</v>
      </c>
      <c r="I14" s="41"/>
      <c r="J14" s="42">
        <v>15000</v>
      </c>
      <c r="K14" s="53">
        <f t="shared" si="0"/>
        <v>2.099370188943317</v>
      </c>
      <c r="L14" s="69">
        <v>19056</v>
      </c>
      <c r="M14" s="51">
        <f>L14/D14</f>
        <v>2.6670398880335897</v>
      </c>
      <c r="N14" s="43" t="s">
        <v>73</v>
      </c>
      <c r="O14" s="4"/>
    </row>
    <row r="15" spans="1:16" s="2" customFormat="1" x14ac:dyDescent="0.25">
      <c r="A15" s="23" t="s">
        <v>33</v>
      </c>
      <c r="B15" s="23" t="s">
        <v>14</v>
      </c>
      <c r="C15" s="24" t="s">
        <v>60</v>
      </c>
      <c r="D15" s="62">
        <v>3675</v>
      </c>
      <c r="E15" s="66" t="s">
        <v>70</v>
      </c>
      <c r="F15" s="62"/>
      <c r="G15" s="28">
        <v>44866</v>
      </c>
      <c r="H15" s="32">
        <v>46690</v>
      </c>
      <c r="I15" s="12"/>
      <c r="J15" s="36">
        <v>14000</v>
      </c>
      <c r="K15" s="52">
        <f t="shared" si="0"/>
        <v>3.8095238095238093</v>
      </c>
      <c r="L15" s="70">
        <f t="shared" si="1"/>
        <v>14700</v>
      </c>
      <c r="M15" s="54">
        <v>4</v>
      </c>
      <c r="N15" s="15" t="s">
        <v>55</v>
      </c>
      <c r="O15" s="4"/>
    </row>
    <row r="16" spans="1:16" s="2" customFormat="1" ht="30" x14ac:dyDescent="0.25">
      <c r="A16" s="37" t="s">
        <v>34</v>
      </c>
      <c r="B16" s="37" t="s">
        <v>14</v>
      </c>
      <c r="C16" s="38" t="s">
        <v>19</v>
      </c>
      <c r="D16" s="50">
        <v>1939</v>
      </c>
      <c r="E16" s="73" t="s">
        <v>70</v>
      </c>
      <c r="F16" s="50"/>
      <c r="G16" s="39"/>
      <c r="H16" s="40"/>
      <c r="I16" s="41"/>
      <c r="J16" s="42">
        <v>15000</v>
      </c>
      <c r="K16" s="53">
        <f t="shared" si="0"/>
        <v>7.7359463641052093</v>
      </c>
      <c r="L16" s="69">
        <f t="shared" si="1"/>
        <v>7756</v>
      </c>
      <c r="M16" s="51">
        <v>4</v>
      </c>
      <c r="N16" s="75" t="s">
        <v>63</v>
      </c>
      <c r="O16" s="4"/>
    </row>
    <row r="17" spans="1:16" s="2" customFormat="1" ht="30" x14ac:dyDescent="0.25">
      <c r="A17" s="23" t="s">
        <v>44</v>
      </c>
      <c r="B17" s="23" t="s">
        <v>37</v>
      </c>
      <c r="C17" s="24" t="s">
        <v>19</v>
      </c>
      <c r="D17" s="62">
        <v>1125</v>
      </c>
      <c r="E17" s="62" t="s">
        <v>47</v>
      </c>
      <c r="F17" s="62" t="s">
        <v>49</v>
      </c>
      <c r="G17" s="28"/>
      <c r="H17" s="32"/>
      <c r="I17" s="12"/>
      <c r="J17" s="36">
        <v>5000</v>
      </c>
      <c r="K17" s="52">
        <f>J17/D17</f>
        <v>4.4444444444444446</v>
      </c>
      <c r="L17" s="70">
        <f t="shared" si="1"/>
        <v>5625</v>
      </c>
      <c r="M17" s="54">
        <v>5</v>
      </c>
      <c r="N17" s="15" t="s">
        <v>69</v>
      </c>
      <c r="O17" s="4"/>
    </row>
    <row r="18" spans="1:16" s="2" customFormat="1" ht="30" x14ac:dyDescent="0.25">
      <c r="A18" s="37" t="s">
        <v>43</v>
      </c>
      <c r="B18" s="37" t="s">
        <v>37</v>
      </c>
      <c r="C18" s="38" t="s">
        <v>19</v>
      </c>
      <c r="D18" s="50">
        <v>385</v>
      </c>
      <c r="E18" s="73" t="s">
        <v>70</v>
      </c>
      <c r="F18" s="50"/>
      <c r="G18" s="39">
        <v>44470</v>
      </c>
      <c r="H18" s="40">
        <v>46092</v>
      </c>
      <c r="I18" s="41"/>
      <c r="J18" s="42">
        <v>1200</v>
      </c>
      <c r="K18" s="53">
        <f t="shared" si="0"/>
        <v>3.116883116883117</v>
      </c>
      <c r="L18" s="69">
        <f t="shared" si="1"/>
        <v>1925</v>
      </c>
      <c r="M18" s="51">
        <v>5</v>
      </c>
      <c r="N18" s="75" t="s">
        <v>63</v>
      </c>
      <c r="O18" s="4"/>
    </row>
    <row r="19" spans="1:16" s="2" customFormat="1" ht="30" x14ac:dyDescent="0.25">
      <c r="A19" s="23" t="s">
        <v>42</v>
      </c>
      <c r="B19" s="23" t="s">
        <v>36</v>
      </c>
      <c r="C19" s="24" t="s">
        <v>64</v>
      </c>
      <c r="D19" s="62">
        <v>532</v>
      </c>
      <c r="E19" s="62"/>
      <c r="F19" s="62"/>
      <c r="G19" s="28">
        <v>43661</v>
      </c>
      <c r="H19" s="32"/>
      <c r="I19" s="12"/>
      <c r="J19" s="36">
        <v>6600</v>
      </c>
      <c r="K19" s="52">
        <f t="shared" si="0"/>
        <v>12.406015037593985</v>
      </c>
      <c r="L19" s="45">
        <v>6600</v>
      </c>
      <c r="M19" s="52"/>
      <c r="N19" s="76"/>
      <c r="O19" s="4"/>
    </row>
    <row r="20" spans="1:16" s="2" customFormat="1" ht="30" x14ac:dyDescent="0.25">
      <c r="A20" s="23" t="s">
        <v>38</v>
      </c>
      <c r="B20" s="23" t="s">
        <v>37</v>
      </c>
      <c r="C20" s="24" t="s">
        <v>61</v>
      </c>
      <c r="D20" s="62">
        <v>1512</v>
      </c>
      <c r="E20" s="62" t="s">
        <v>46</v>
      </c>
      <c r="F20" s="62"/>
      <c r="G20" s="28">
        <v>44852</v>
      </c>
      <c r="H20" s="32">
        <v>46677</v>
      </c>
      <c r="I20" s="12"/>
      <c r="J20" s="36">
        <v>8724</v>
      </c>
      <c r="K20" s="52">
        <f t="shared" si="0"/>
        <v>5.7698412698412698</v>
      </c>
      <c r="L20" s="70">
        <f>M20*D20</f>
        <v>7560</v>
      </c>
      <c r="M20" s="54">
        <v>5</v>
      </c>
      <c r="N20" s="15" t="s">
        <v>55</v>
      </c>
      <c r="O20" s="4"/>
    </row>
    <row r="21" spans="1:16" s="2" customFormat="1" ht="30" x14ac:dyDescent="0.25">
      <c r="A21" s="37" t="s">
        <v>35</v>
      </c>
      <c r="B21" s="37" t="s">
        <v>36</v>
      </c>
      <c r="C21" s="38" t="s">
        <v>62</v>
      </c>
      <c r="D21" s="50">
        <v>4311</v>
      </c>
      <c r="E21" s="50" t="s">
        <v>47</v>
      </c>
      <c r="F21" s="50"/>
      <c r="G21" s="39">
        <v>45565</v>
      </c>
      <c r="H21" s="40">
        <v>45929</v>
      </c>
      <c r="I21" s="41"/>
      <c r="J21" s="42">
        <v>27085</v>
      </c>
      <c r="K21" s="53"/>
      <c r="L21" s="72">
        <v>27085</v>
      </c>
      <c r="M21" s="53"/>
      <c r="N21" s="43" t="s">
        <v>21</v>
      </c>
      <c r="O21" s="4"/>
    </row>
    <row r="22" spans="1:16" s="2" customFormat="1" ht="30" x14ac:dyDescent="0.25">
      <c r="A22" s="37" t="s">
        <v>39</v>
      </c>
      <c r="B22" s="37" t="s">
        <v>67</v>
      </c>
      <c r="C22" s="38" t="s">
        <v>19</v>
      </c>
      <c r="D22" s="50">
        <v>796</v>
      </c>
      <c r="E22" s="73" t="s">
        <v>70</v>
      </c>
      <c r="F22" s="50"/>
      <c r="G22" s="39" t="s">
        <v>22</v>
      </c>
      <c r="H22" s="40"/>
      <c r="I22" s="41"/>
      <c r="J22" s="42">
        <v>1440</v>
      </c>
      <c r="K22" s="53">
        <f>J22/D22</f>
        <v>1.8090452261306533</v>
      </c>
      <c r="L22" s="69">
        <f>M22*D22</f>
        <v>1592</v>
      </c>
      <c r="M22" s="51">
        <v>2</v>
      </c>
      <c r="N22" s="75" t="s">
        <v>63</v>
      </c>
      <c r="O22" s="4"/>
    </row>
    <row r="23" spans="1:16" s="2" customFormat="1" ht="30" x14ac:dyDescent="0.25">
      <c r="A23" s="23" t="s">
        <v>40</v>
      </c>
      <c r="B23" s="23" t="s">
        <v>41</v>
      </c>
      <c r="C23" s="24" t="s">
        <v>16</v>
      </c>
      <c r="D23" s="62"/>
      <c r="E23" s="62"/>
      <c r="F23" s="62"/>
      <c r="G23" s="28">
        <v>45474</v>
      </c>
      <c r="H23" s="32">
        <v>47299</v>
      </c>
      <c r="I23" s="12"/>
      <c r="J23" s="36">
        <v>20000</v>
      </c>
      <c r="K23" s="52"/>
      <c r="L23" s="45">
        <v>20000</v>
      </c>
      <c r="M23" s="52"/>
      <c r="N23" s="77" t="s">
        <v>68</v>
      </c>
      <c r="O23" s="4"/>
    </row>
    <row r="24" spans="1:16" s="2" customFormat="1" x14ac:dyDescent="0.25">
      <c r="A24" s="37"/>
      <c r="B24" s="37"/>
      <c r="C24" s="38"/>
      <c r="D24" s="50"/>
      <c r="E24" s="50"/>
      <c r="F24" s="50"/>
      <c r="G24" s="39"/>
      <c r="H24" s="40"/>
      <c r="I24" s="41"/>
      <c r="J24" s="42"/>
      <c r="K24" s="53"/>
      <c r="L24" s="53"/>
      <c r="M24" s="53"/>
      <c r="N24" s="43"/>
      <c r="O24" s="4"/>
    </row>
    <row r="25" spans="1:16" s="3" customFormat="1" x14ac:dyDescent="0.25">
      <c r="A25" s="55" t="s">
        <v>5</v>
      </c>
      <c r="B25" s="55"/>
      <c r="C25" s="56"/>
      <c r="D25" s="57">
        <f>SUM(D6:D24)</f>
        <v>91977</v>
      </c>
      <c r="E25" s="57"/>
      <c r="F25" s="57"/>
      <c r="G25" s="56"/>
      <c r="H25" s="58"/>
      <c r="I25" s="56"/>
      <c r="J25" s="59">
        <f>SUM(J6:J23)</f>
        <v>353628</v>
      </c>
      <c r="K25" s="60"/>
      <c r="L25" s="71">
        <f>SUM(L6:L24)</f>
        <v>423751</v>
      </c>
      <c r="M25" s="60"/>
      <c r="N25" s="61"/>
      <c r="P25" s="6">
        <f>SUM(P6:P9)</f>
        <v>1.5807959172637263</v>
      </c>
    </row>
    <row r="26" spans="1:16" s="3" customFormat="1" x14ac:dyDescent="0.25">
      <c r="A26" s="78"/>
      <c r="B26" s="78"/>
      <c r="C26" s="79"/>
      <c r="D26" s="80"/>
      <c r="E26" s="80"/>
      <c r="F26" s="80"/>
      <c r="G26" s="79"/>
      <c r="H26" s="79"/>
      <c r="I26" s="79"/>
      <c r="J26" s="81"/>
      <c r="K26" s="82"/>
      <c r="L26" s="81"/>
      <c r="M26" s="82"/>
      <c r="N26" s="78"/>
      <c r="P26" s="6"/>
    </row>
    <row r="28" spans="1:16" x14ac:dyDescent="0.25">
      <c r="B28" t="s">
        <v>74</v>
      </c>
    </row>
  </sheetData>
  <mergeCells count="1">
    <mergeCell ref="A2:N4"/>
  </mergeCells>
  <pageMargins left="0.39370078740157483" right="0" top="0.98425196850393704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Zyginta Urbonaite</dc:creator>
  <cp:lastModifiedBy>Neil Singer (SV)</cp:lastModifiedBy>
  <cp:lastPrinted>2024-06-14T15:38:37Z</cp:lastPrinted>
  <dcterms:created xsi:type="dcterms:W3CDTF">2018-02-09T11:27:18Z</dcterms:created>
  <dcterms:modified xsi:type="dcterms:W3CDTF">2025-03-26T10:27:29Z</dcterms:modified>
</cp:coreProperties>
</file>